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/>
  </bookViews>
  <sheets>
    <sheet name="오렌지,小" sheetId="1" r:id="rId1"/>
    <sheet name="오렌지,大" sheetId="4" r:id="rId2"/>
    <sheet name="오렌지,고리" sheetId="5" r:id="rId3"/>
    <sheet name="회색,小" sheetId="6" r:id="rId4"/>
    <sheet name="회색,大" sheetId="7" r:id="rId5"/>
    <sheet name="회색,고리" sheetId="8" r:id="rId6"/>
    <sheet name="물가시세표" sheetId="9" r:id="rId7"/>
  </sheets>
  <definedNames>
    <definedName name="_xlnm.Print_Area" localSheetId="6">물가시세표!$A$1:$E$14</definedName>
  </definedNames>
  <calcPr calcId="144525"/>
</workbook>
</file>

<file path=xl/calcChain.xml><?xml version="1.0" encoding="utf-8"?>
<calcChain xmlns="http://schemas.openxmlformats.org/spreadsheetml/2006/main">
  <c r="L7" i="8" l="1"/>
  <c r="L7" i="7"/>
  <c r="L7" i="6"/>
  <c r="L7" i="5"/>
  <c r="L7" i="4"/>
  <c r="L7" i="1"/>
  <c r="G14" i="8" l="1"/>
  <c r="G13" i="8"/>
  <c r="G14" i="7"/>
  <c r="G13" i="7"/>
  <c r="G14" i="6"/>
  <c r="G13" i="6"/>
  <c r="G14" i="5"/>
  <c r="G13" i="5"/>
  <c r="G14" i="4"/>
  <c r="G13" i="4"/>
  <c r="G14" i="1"/>
  <c r="G13" i="1"/>
  <c r="E7" i="8"/>
  <c r="E7" i="7"/>
  <c r="E7" i="6"/>
  <c r="E7" i="5"/>
  <c r="E7" i="4"/>
  <c r="E7" i="1"/>
  <c r="J23" i="8" l="1"/>
  <c r="H23" i="8"/>
  <c r="K22" i="8"/>
  <c r="K21" i="8"/>
  <c r="K20" i="8"/>
  <c r="J17" i="8"/>
  <c r="F17" i="8"/>
  <c r="K16" i="8"/>
  <c r="K15" i="8"/>
  <c r="H14" i="8"/>
  <c r="H13" i="8"/>
  <c r="K13" i="8" s="1"/>
  <c r="J11" i="8"/>
  <c r="J25" i="8" s="1"/>
  <c r="H11" i="8"/>
  <c r="K10" i="8"/>
  <c r="K9" i="8"/>
  <c r="K8" i="8"/>
  <c r="F7" i="8"/>
  <c r="F11" i="8" s="1"/>
  <c r="J23" i="7"/>
  <c r="H23" i="7"/>
  <c r="K22" i="7"/>
  <c r="K21" i="7"/>
  <c r="K20" i="7"/>
  <c r="J17" i="7"/>
  <c r="F17" i="7"/>
  <c r="K16" i="7"/>
  <c r="K15" i="7"/>
  <c r="H14" i="7"/>
  <c r="K14" i="7" s="1"/>
  <c r="H13" i="7"/>
  <c r="J11" i="7"/>
  <c r="J25" i="7" s="1"/>
  <c r="H11" i="7"/>
  <c r="F11" i="7"/>
  <c r="K10" i="7"/>
  <c r="K9" i="7"/>
  <c r="K8" i="7"/>
  <c r="K7" i="7"/>
  <c r="K11" i="7" s="1"/>
  <c r="F7" i="7"/>
  <c r="J23" i="6"/>
  <c r="H23" i="6"/>
  <c r="K22" i="6"/>
  <c r="K21" i="6"/>
  <c r="K20" i="6"/>
  <c r="J17" i="6"/>
  <c r="F17" i="6"/>
  <c r="K16" i="6"/>
  <c r="K15" i="6"/>
  <c r="H14" i="6"/>
  <c r="K14" i="6" s="1"/>
  <c r="H13" i="6"/>
  <c r="H17" i="6" s="1"/>
  <c r="E19" i="6" s="1"/>
  <c r="F19" i="6" s="1"/>
  <c r="J11" i="6"/>
  <c r="J25" i="6" s="1"/>
  <c r="H11" i="6"/>
  <c r="K10" i="6"/>
  <c r="K9" i="6"/>
  <c r="K8" i="6"/>
  <c r="F7" i="6"/>
  <c r="K7" i="6" s="1"/>
  <c r="K11" i="6" s="1"/>
  <c r="J23" i="5"/>
  <c r="H23" i="5"/>
  <c r="K22" i="5"/>
  <c r="K21" i="5"/>
  <c r="K20" i="5"/>
  <c r="J17" i="5"/>
  <c r="F17" i="5"/>
  <c r="K16" i="5"/>
  <c r="K15" i="5"/>
  <c r="H14" i="5"/>
  <c r="K14" i="5" s="1"/>
  <c r="H13" i="5"/>
  <c r="K13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F17" i="4"/>
  <c r="K16" i="4"/>
  <c r="K15" i="4"/>
  <c r="H14" i="4"/>
  <c r="K14" i="4" s="1"/>
  <c r="H13" i="4"/>
  <c r="H17" i="4" s="1"/>
  <c r="E19" i="4" s="1"/>
  <c r="F19" i="4" s="1"/>
  <c r="J11" i="4"/>
  <c r="J25" i="4" s="1"/>
  <c r="H11" i="4"/>
  <c r="K10" i="4"/>
  <c r="K9" i="4"/>
  <c r="K8" i="4"/>
  <c r="F7" i="4"/>
  <c r="F11" i="4" s="1"/>
  <c r="H17" i="8" l="1"/>
  <c r="E19" i="8" s="1"/>
  <c r="F19" i="8" s="1"/>
  <c r="K19" i="8" s="1"/>
  <c r="K23" i="8" s="1"/>
  <c r="H25" i="8"/>
  <c r="H17" i="7"/>
  <c r="E19" i="7" s="1"/>
  <c r="F19" i="7" s="1"/>
  <c r="F23" i="7" s="1"/>
  <c r="F25" i="7" s="1"/>
  <c r="K17" i="5"/>
  <c r="F11" i="6"/>
  <c r="F23" i="8"/>
  <c r="F25" i="8" s="1"/>
  <c r="K25" i="8" s="1"/>
  <c r="K14" i="8"/>
  <c r="K17" i="8" s="1"/>
  <c r="K7" i="8"/>
  <c r="K11" i="8" s="1"/>
  <c r="K13" i="7"/>
  <c r="K17" i="7" s="1"/>
  <c r="F23" i="6"/>
  <c r="F25" i="6" s="1"/>
  <c r="K19" i="6"/>
  <c r="K23" i="6" s="1"/>
  <c r="H25" i="6"/>
  <c r="K13" i="6"/>
  <c r="K17" i="6" s="1"/>
  <c r="H17" i="5"/>
  <c r="E19" i="5" s="1"/>
  <c r="F19" i="5" s="1"/>
  <c r="K7" i="5"/>
  <c r="K11" i="5" s="1"/>
  <c r="K7" i="4"/>
  <c r="K11" i="4" s="1"/>
  <c r="F23" i="4"/>
  <c r="F25" i="4" s="1"/>
  <c r="K19" i="4"/>
  <c r="K23" i="4" s="1"/>
  <c r="H25" i="4"/>
  <c r="K13" i="4"/>
  <c r="K17" i="4" s="1"/>
  <c r="H25" i="7" l="1"/>
  <c r="K25" i="7" s="1"/>
  <c r="K19" i="7"/>
  <c r="K23" i="7" s="1"/>
  <c r="K25" i="4"/>
  <c r="K25" i="6"/>
  <c r="F23" i="5"/>
  <c r="F25" i="5" s="1"/>
  <c r="K19" i="5"/>
  <c r="K23" i="5" s="1"/>
  <c r="H25" i="5"/>
  <c r="F7" i="1"/>
  <c r="K7" i="1" s="1"/>
  <c r="K11" i="1" s="1"/>
  <c r="K25" i="5" l="1"/>
  <c r="K22" i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<sst xmlns="http://schemas.openxmlformats.org/spreadsheetml/2006/main" count="268" uniqueCount="54">
  <si>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</si>
  <si>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</si>
  <si>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</si>
  <si>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</si>
  <si>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</si>
  <si>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</si>
  <si>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</si>
  <si>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</si>
  <si>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</si>
  <si>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</si>
  <si>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</si>
  <si>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</si>
  <si>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</si>
  <si>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</si>
  <si>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</si>
  <si>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</si>
  <si>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</si>
  <si>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</si>
  <si>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</si>
  <si>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</si>
  <si>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</si>
  <si>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</si>
  <si>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</si>
  <si>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</si>
  <si>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</si>
  <si>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차선규제봉/일반/오렌지/소</t>
    <phoneticPr fontId="1" type="noConversion"/>
  </si>
  <si>
    <t>H450x210x80</t>
    <phoneticPr fontId="1" type="noConversion"/>
  </si>
  <si>
    <t>대한건설협회 시중노임단가</t>
    <phoneticPr fontId="1" type="noConversion"/>
  </si>
  <si>
    <t>종합적산정보 2019년 p.228</t>
    <phoneticPr fontId="1" type="noConversion"/>
  </si>
  <si>
    <t>차선규제봉/일반/오렌지/대</t>
    <phoneticPr fontId="1" type="noConversion"/>
  </si>
  <si>
    <t>H750x210x80</t>
    <phoneticPr fontId="1" type="noConversion"/>
  </si>
  <si>
    <t>차선규제봉/일반/오렌지/고리형</t>
    <phoneticPr fontId="1" type="noConversion"/>
  </si>
  <si>
    <t>차선규제봉/일반/회색/소</t>
    <phoneticPr fontId="1" type="noConversion"/>
  </si>
  <si>
    <t>차선규제봉/일반/회색/대</t>
    <phoneticPr fontId="1" type="noConversion"/>
  </si>
  <si>
    <t>차선규제봉/일반/회색/고리형</t>
    <phoneticPr fontId="1" type="noConversion"/>
  </si>
  <si>
    <t>2019년 하반기 시중노임단가</t>
    <phoneticPr fontId="1" type="noConversion"/>
  </si>
  <si>
    <t>2.공사비</t>
    <phoneticPr fontId="1" type="noConversion"/>
  </si>
  <si>
    <t>ea</t>
    <phoneticPr fontId="1" type="noConversion"/>
  </si>
  <si>
    <r>
      <t xml:space="preserve">H750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</si>
  <si>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차선규제봉/일반/회색/대</t>
    <phoneticPr fontId="1" type="noConversion"/>
  </si>
  <si>
    <r>
      <t xml:space="preserve">H450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</si>
  <si>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차선규제봉/일반/회색/소</t>
    <phoneticPr fontId="1" type="noConversion"/>
  </si>
  <si>
    <t>차선규제봉/일반/오렌지/대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</si>
  <si>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</si>
  <si>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</si>
  <si>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</si>
  <si>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</si>
  <si>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</si>
  <si>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</si>
  <si>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</si>
  <si>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대한건설협회 시중노임단가</t>
    <phoneticPr fontId="1" type="noConversion"/>
  </si>
  <si>
    <t>2019년 물가시세표</t>
    <phoneticPr fontId="1" type="noConversion"/>
  </si>
  <si>
    <t>2019년 시중노임단가</t>
    <phoneticPr fontId="1" type="noConversion"/>
  </si>
  <si>
    <t>물가정보 2020년 1월 260p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</si>
</sst>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115" zoomScaleNormal="100" zoomScaleSheetLayoutView="115" workbookViewId="0">
      <selection sqref="A1:L1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25</v>
      </c>
      <c r="B2" s="57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25</v>
      </c>
      <c r="B7" s="2" t="s">
        <v>26</v>
      </c>
      <c r="C7" s="2" t="s">
        <v>10</v>
      </c>
      <c r="D7" s="2">
        <v>1</v>
      </c>
      <c r="E7" s="10">
        <f>물가시세표!D5</f>
        <v>24000</v>
      </c>
      <c r="F7" s="10">
        <f>E7*D7</f>
        <v>24000</v>
      </c>
      <c r="G7" s="10"/>
      <c r="H7" s="10"/>
      <c r="I7" s="10"/>
      <c r="J7" s="10"/>
      <c r="K7" s="10">
        <f>F7+J7+H7</f>
        <v>24000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24000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155599</v>
      </c>
      <c r="H13" s="10">
        <f>G13*D13</f>
        <v>3111.98</v>
      </c>
      <c r="I13" s="10"/>
      <c r="J13" s="10"/>
      <c r="K13" s="10">
        <f>F13+H13+J13</f>
        <v>3111.98</v>
      </c>
      <c r="L13" s="18" t="s">
        <v>35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130264</v>
      </c>
      <c r="H14" s="10">
        <f>G14*D14</f>
        <v>1302.6400000000001</v>
      </c>
      <c r="I14" s="10"/>
      <c r="J14" s="10"/>
      <c r="K14" s="10">
        <f>F14+H14+J14</f>
        <v>1302.6400000000001</v>
      </c>
      <c r="L14" s="18" t="s">
        <v>35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1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21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4414.62</v>
      </c>
      <c r="I17" s="12"/>
      <c r="J17" s="12">
        <f>J13+J14+J15+J16</f>
        <v>0</v>
      </c>
      <c r="K17" s="12">
        <f>K13+K14+K15+K16</f>
        <v>4414.62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4414.62</v>
      </c>
      <c r="F19" s="10">
        <f>E19*0.05</f>
        <v>220.73099999999999</v>
      </c>
      <c r="G19" s="10"/>
      <c r="H19" s="10"/>
      <c r="I19" s="10"/>
      <c r="J19" s="10"/>
      <c r="K19" s="10">
        <f>F19+H19+J19</f>
        <v>220.73099999999999</v>
      </c>
      <c r="L19" s="18" t="s">
        <v>28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220.73099999999999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220.73099999999999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24220.731</v>
      </c>
      <c r="G25" s="29"/>
      <c r="H25" s="29">
        <f>H11+H17+H23</f>
        <v>4414.62</v>
      </c>
      <c r="I25" s="29"/>
      <c r="J25" s="29">
        <f>J11+J17+J23</f>
        <v>0</v>
      </c>
      <c r="K25" s="29">
        <f>F25+H25+J25</f>
        <v>28635.350999999999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115" zoomScaleNormal="100" zoomScaleSheetLayoutView="115" workbookViewId="0">
      <selection activeCell="L8" sqref="L8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29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29</v>
      </c>
      <c r="B7" s="2" t="s">
        <v>30</v>
      </c>
      <c r="C7" s="2" t="s">
        <v>10</v>
      </c>
      <c r="D7" s="2">
        <v>1</v>
      </c>
      <c r="E7" s="10">
        <f>물가시세표!D6</f>
        <v>27000</v>
      </c>
      <c r="F7" s="10">
        <f>E7*D7</f>
        <v>27000</v>
      </c>
      <c r="G7" s="10"/>
      <c r="H7" s="10"/>
      <c r="I7" s="10"/>
      <c r="J7" s="10"/>
      <c r="K7" s="10">
        <f>F7+J7+H7</f>
        <v>27000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27000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155599</v>
      </c>
      <c r="H13" s="10">
        <f>G13*D13</f>
        <v>3111.98</v>
      </c>
      <c r="I13" s="10"/>
      <c r="J13" s="10"/>
      <c r="K13" s="10">
        <f>F13+H13+J13</f>
        <v>3111.98</v>
      </c>
      <c r="L13" s="18" t="s">
        <v>27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130264</v>
      </c>
      <c r="H14" s="10">
        <f>G14*D14</f>
        <v>1302.6400000000001</v>
      </c>
      <c r="I14" s="10"/>
      <c r="J14" s="10"/>
      <c r="K14" s="10">
        <f>F14+H14+J14</f>
        <v>1302.6400000000001</v>
      </c>
      <c r="L14" s="18" t="s">
        <v>27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1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21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4414.62</v>
      </c>
      <c r="I17" s="12"/>
      <c r="J17" s="12">
        <f>J13+J14+J15+J16</f>
        <v>0</v>
      </c>
      <c r="K17" s="12">
        <f>K13+K14+K15+K16</f>
        <v>4414.62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4414.62</v>
      </c>
      <c r="F19" s="10">
        <f>E19*0.05</f>
        <v>220.73099999999999</v>
      </c>
      <c r="G19" s="10"/>
      <c r="H19" s="10"/>
      <c r="I19" s="10"/>
      <c r="J19" s="10"/>
      <c r="K19" s="10">
        <f>F19+H19+J19</f>
        <v>220.73099999999999</v>
      </c>
      <c r="L19" s="18" t="s">
        <v>28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220.73099999999999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220.73099999999999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27220.731</v>
      </c>
      <c r="G25" s="29"/>
      <c r="H25" s="29">
        <f>H11+H17+H23</f>
        <v>4414.62</v>
      </c>
      <c r="I25" s="29"/>
      <c r="J25" s="29">
        <f>J11+J17+J23</f>
        <v>0</v>
      </c>
      <c r="K25" s="29">
        <f>F25+H25+J25</f>
        <v>31635.350999999999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115" zoomScaleNormal="100" zoomScaleSheetLayoutView="115" workbookViewId="0">
      <selection activeCell="L8" sqref="L8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31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31</v>
      </c>
      <c r="B7" s="2" t="s">
        <v>30</v>
      </c>
      <c r="C7" s="2" t="s">
        <v>10</v>
      </c>
      <c r="D7" s="2">
        <v>1</v>
      </c>
      <c r="E7" s="10">
        <f>물가시세표!D7</f>
        <v>28500</v>
      </c>
      <c r="F7" s="10">
        <f>E7*D7</f>
        <v>28500</v>
      </c>
      <c r="G7" s="10"/>
      <c r="H7" s="10"/>
      <c r="I7" s="10"/>
      <c r="J7" s="10"/>
      <c r="K7" s="10">
        <f>F7+J7+H7</f>
        <v>28500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28500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28500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155599</v>
      </c>
      <c r="H13" s="10">
        <f>G13*D13</f>
        <v>3111.98</v>
      </c>
      <c r="I13" s="10"/>
      <c r="J13" s="10"/>
      <c r="K13" s="10">
        <f>F13+H13+J13</f>
        <v>3111.98</v>
      </c>
      <c r="L13" s="18" t="s">
        <v>27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130264</v>
      </c>
      <c r="H14" s="10">
        <f>G14*D14</f>
        <v>1302.6400000000001</v>
      </c>
      <c r="I14" s="10"/>
      <c r="J14" s="10"/>
      <c r="K14" s="10">
        <f>F14+H14+J14</f>
        <v>1302.6400000000001</v>
      </c>
      <c r="L14" s="18" t="s">
        <v>27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1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21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4414.62</v>
      </c>
      <c r="I17" s="12"/>
      <c r="J17" s="12">
        <f>J13+J14+J15+J16</f>
        <v>0</v>
      </c>
      <c r="K17" s="12">
        <f>K13+K14+K15+K16</f>
        <v>4414.62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4414.62</v>
      </c>
      <c r="F19" s="10">
        <f>E19*0.05</f>
        <v>220.73099999999999</v>
      </c>
      <c r="G19" s="10"/>
      <c r="H19" s="10"/>
      <c r="I19" s="10"/>
      <c r="J19" s="10"/>
      <c r="K19" s="10">
        <f>F19+H19+J19</f>
        <v>220.73099999999999</v>
      </c>
      <c r="L19" s="18" t="s">
        <v>28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220.73099999999999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220.73099999999999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28720.731</v>
      </c>
      <c r="G25" s="29"/>
      <c r="H25" s="29">
        <f>H11+H17+H23</f>
        <v>4414.62</v>
      </c>
      <c r="I25" s="29"/>
      <c r="J25" s="29">
        <f>J11+J17+J23</f>
        <v>0</v>
      </c>
      <c r="K25" s="29">
        <f>F25+H25+J25</f>
        <v>33135.351000000002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115" zoomScaleNormal="100" zoomScaleSheetLayoutView="115" workbookViewId="0">
      <selection activeCell="L8" sqref="L8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32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32</v>
      </c>
      <c r="B7" s="2" t="s">
        <v>26</v>
      </c>
      <c r="C7" s="2" t="s">
        <v>10</v>
      </c>
      <c r="D7" s="2">
        <v>1</v>
      </c>
      <c r="E7" s="10">
        <f>물가시세표!D8</f>
        <v>24000</v>
      </c>
      <c r="F7" s="10">
        <f>E7*D7</f>
        <v>24000</v>
      </c>
      <c r="G7" s="10"/>
      <c r="H7" s="10"/>
      <c r="I7" s="10"/>
      <c r="J7" s="10"/>
      <c r="K7" s="10">
        <f>F7+J7+H7</f>
        <v>24000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24000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155599</v>
      </c>
      <c r="H13" s="10">
        <f>G13*D13</f>
        <v>3111.98</v>
      </c>
      <c r="I13" s="10"/>
      <c r="J13" s="10"/>
      <c r="K13" s="10">
        <f>F13+H13+J13</f>
        <v>3111.98</v>
      </c>
      <c r="L13" s="18" t="s">
        <v>27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130264</v>
      </c>
      <c r="H14" s="10">
        <f>G14*D14</f>
        <v>1302.6400000000001</v>
      </c>
      <c r="I14" s="10"/>
      <c r="J14" s="10"/>
      <c r="K14" s="10">
        <f>F14+H14+J14</f>
        <v>1302.6400000000001</v>
      </c>
      <c r="L14" s="18" t="s">
        <v>27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1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21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4414.62</v>
      </c>
      <c r="I17" s="12"/>
      <c r="J17" s="12">
        <f>J13+J14+J15+J16</f>
        <v>0</v>
      </c>
      <c r="K17" s="12">
        <f>K13+K14+K15+K16</f>
        <v>4414.62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4414.62</v>
      </c>
      <c r="F19" s="10">
        <f>E19*0.05</f>
        <v>220.73099999999999</v>
      </c>
      <c r="G19" s="10"/>
      <c r="H19" s="10"/>
      <c r="I19" s="10"/>
      <c r="J19" s="10"/>
      <c r="K19" s="10">
        <f>F19+H19+J19</f>
        <v>220.73099999999999</v>
      </c>
      <c r="L19" s="18" t="s">
        <v>28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220.73099999999999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220.73099999999999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24220.731</v>
      </c>
      <c r="G25" s="29"/>
      <c r="H25" s="29">
        <f>H11+H17+H23</f>
        <v>4414.62</v>
      </c>
      <c r="I25" s="29"/>
      <c r="J25" s="29">
        <f>J11+J17+J23</f>
        <v>0</v>
      </c>
      <c r="K25" s="29">
        <f>F25+H25+J25</f>
        <v>28635.350999999999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115" zoomScaleNormal="100" zoomScaleSheetLayoutView="115" workbookViewId="0">
      <selection activeCell="L8" sqref="L8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33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33</v>
      </c>
      <c r="B7" s="2" t="s">
        <v>30</v>
      </c>
      <c r="C7" s="2" t="s">
        <v>10</v>
      </c>
      <c r="D7" s="2">
        <v>1</v>
      </c>
      <c r="E7" s="10">
        <f>물가시세표!D9</f>
        <v>27000</v>
      </c>
      <c r="F7" s="10">
        <f>E7*D7</f>
        <v>27000</v>
      </c>
      <c r="G7" s="10"/>
      <c r="H7" s="10"/>
      <c r="I7" s="10"/>
      <c r="J7" s="10"/>
      <c r="K7" s="10">
        <f>F7+J7+H7</f>
        <v>27000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27000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155599</v>
      </c>
      <c r="H13" s="10">
        <f>G13*D13</f>
        <v>3111.98</v>
      </c>
      <c r="I13" s="10"/>
      <c r="J13" s="10"/>
      <c r="K13" s="10">
        <f>F13+H13+J13</f>
        <v>3111.98</v>
      </c>
      <c r="L13" s="18" t="s">
        <v>27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130264</v>
      </c>
      <c r="H14" s="10">
        <f>G14*D14</f>
        <v>1302.6400000000001</v>
      </c>
      <c r="I14" s="10"/>
      <c r="J14" s="10"/>
      <c r="K14" s="10">
        <f>F14+H14+J14</f>
        <v>1302.6400000000001</v>
      </c>
      <c r="L14" s="18" t="s">
        <v>27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1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21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4414.62</v>
      </c>
      <c r="I17" s="12"/>
      <c r="J17" s="12">
        <f>J13+J14+J15+J16</f>
        <v>0</v>
      </c>
      <c r="K17" s="12">
        <f>K13+K14+K15+K16</f>
        <v>4414.62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4414.62</v>
      </c>
      <c r="F19" s="10">
        <f>E19*0.05</f>
        <v>220.73099999999999</v>
      </c>
      <c r="G19" s="10"/>
      <c r="H19" s="10"/>
      <c r="I19" s="10"/>
      <c r="J19" s="10"/>
      <c r="K19" s="10">
        <f>F19+H19+J19</f>
        <v>220.73099999999999</v>
      </c>
      <c r="L19" s="18" t="s">
        <v>28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220.73099999999999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220.73099999999999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27220.731</v>
      </c>
      <c r="G25" s="29"/>
      <c r="H25" s="29">
        <f>H11+H17+H23</f>
        <v>4414.62</v>
      </c>
      <c r="I25" s="29"/>
      <c r="J25" s="29">
        <f>J11+J17+J23</f>
        <v>0</v>
      </c>
      <c r="K25" s="29">
        <f>F25+H25+J25</f>
        <v>31635.350999999999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115" zoomScaleNormal="100" zoomScaleSheetLayoutView="115" workbookViewId="0">
      <selection activeCell="L8" sqref="L8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34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34</v>
      </c>
      <c r="B7" s="2" t="s">
        <v>30</v>
      </c>
      <c r="C7" s="2" t="s">
        <v>10</v>
      </c>
      <c r="D7" s="2">
        <v>1</v>
      </c>
      <c r="E7" s="10">
        <f>물가시세표!D10</f>
        <v>28500</v>
      </c>
      <c r="F7" s="10">
        <f>E7*D7</f>
        <v>28500</v>
      </c>
      <c r="G7" s="10"/>
      <c r="H7" s="10"/>
      <c r="I7" s="10"/>
      <c r="J7" s="10"/>
      <c r="K7" s="10">
        <f>F7+J7+H7</f>
        <v>28500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28500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28500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155599</v>
      </c>
      <c r="H13" s="10">
        <f>G13*D13</f>
        <v>3111.98</v>
      </c>
      <c r="I13" s="10"/>
      <c r="J13" s="10"/>
      <c r="K13" s="10">
        <f>F13+H13+J13</f>
        <v>3111.98</v>
      </c>
      <c r="L13" s="18" t="s">
        <v>27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130264</v>
      </c>
      <c r="H14" s="10">
        <f>G14*D14</f>
        <v>1302.6400000000001</v>
      </c>
      <c r="I14" s="10"/>
      <c r="J14" s="10"/>
      <c r="K14" s="10">
        <f>F14+H14+J14</f>
        <v>1302.6400000000001</v>
      </c>
      <c r="L14" s="18" t="s">
        <v>27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18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21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4414.62</v>
      </c>
      <c r="I17" s="12"/>
      <c r="J17" s="12">
        <f>J13+J14+J15+J16</f>
        <v>0</v>
      </c>
      <c r="K17" s="12">
        <f>K13+K14+K15+K16</f>
        <v>4414.62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4414.62</v>
      </c>
      <c r="F19" s="10">
        <f>E19*0.05</f>
        <v>220.73099999999999</v>
      </c>
      <c r="G19" s="10"/>
      <c r="H19" s="10"/>
      <c r="I19" s="10"/>
      <c r="J19" s="10"/>
      <c r="K19" s="10">
        <f>F19+H19+J19</f>
        <v>220.73099999999999</v>
      </c>
      <c r="L19" s="18" t="s">
        <v>28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220.73099999999999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220.73099999999999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28720.731</v>
      </c>
      <c r="G25" s="29"/>
      <c r="H25" s="29">
        <f>H11+H17+H23</f>
        <v>4414.62</v>
      </c>
      <c r="I25" s="29"/>
      <c r="J25" s="29">
        <f>J11+J17+J23</f>
        <v>0</v>
      </c>
      <c r="K25" s="29">
        <f>F25+H25+J25</f>
        <v>33135.351000000002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145" zoomScaleNormal="115" zoomScaleSheetLayoutView="145" workbookViewId="0">
      <selection activeCell="E5" sqref="E5"/>
    </sheetView>
  </sheetViews>
  <sheetFormatPr defaultRowHeight="16.5" x14ac:dyDescent="0.3"/>
  <cols>
    <col min="1" max="1" width="33.5" customWidth="1"/>
    <col min="2" max="2" width="23.75" customWidth="1"/>
    <col min="3" max="3" width="7.625" style="34" customWidth="1"/>
    <col min="4" max="4" width="23.875" style="33" customWidth="1"/>
    <col min="5" max="5" width="29.25" customWidth="1"/>
  </cols>
  <sheetData>
    <row r="1" spans="1:5" ht="39" customHeight="1" x14ac:dyDescent="0.3">
      <c r="A1" s="58" t="s">
        <v>46</v>
      </c>
      <c r="B1" s="59"/>
      <c r="C1" s="59"/>
      <c r="D1" s="59"/>
      <c r="E1" s="59"/>
    </row>
    <row r="2" spans="1:5" ht="34.5" customHeight="1" x14ac:dyDescent="0.3">
      <c r="A2" s="44" t="s">
        <v>45</v>
      </c>
      <c r="B2" s="45" t="s">
        <v>1</v>
      </c>
      <c r="C2" s="45" t="s">
        <v>44</v>
      </c>
      <c r="D2" s="46" t="s">
        <v>43</v>
      </c>
      <c r="E2" s="45" t="s">
        <v>9</v>
      </c>
    </row>
    <row r="3" spans="1:5" ht="18" customHeight="1" x14ac:dyDescent="0.3">
      <c r="A3" s="60" t="s">
        <v>51</v>
      </c>
      <c r="B3" s="60"/>
      <c r="C3" s="60"/>
      <c r="D3" s="60"/>
      <c r="E3" s="60"/>
    </row>
    <row r="4" spans="1:5" ht="18" customHeight="1" x14ac:dyDescent="0.3">
      <c r="A4" s="40" t="s">
        <v>14</v>
      </c>
      <c r="B4" s="39"/>
      <c r="C4" s="39"/>
      <c r="D4" s="42"/>
      <c r="E4" s="39"/>
    </row>
    <row r="5" spans="1:5" ht="18" customHeight="1" x14ac:dyDescent="0.3">
      <c r="A5" s="2" t="s">
        <v>25</v>
      </c>
      <c r="B5" s="2" t="s">
        <v>40</v>
      </c>
      <c r="C5" s="38" t="s">
        <v>37</v>
      </c>
      <c r="D5" s="43">
        <v>24000</v>
      </c>
      <c r="E5" s="2" t="s">
        <v>53</v>
      </c>
    </row>
    <row r="6" spans="1:5" ht="18" customHeight="1" x14ac:dyDescent="0.3">
      <c r="A6" s="2" t="s">
        <v>42</v>
      </c>
      <c r="B6" s="2" t="s">
        <v>38</v>
      </c>
      <c r="C6" s="38" t="s">
        <v>37</v>
      </c>
      <c r="D6" s="43">
        <v>27000</v>
      </c>
      <c r="E6" s="2" t="s">
        <v>53</v>
      </c>
    </row>
    <row r="7" spans="1:5" ht="18" customHeight="1" x14ac:dyDescent="0.3">
      <c r="A7" s="2" t="s">
        <v>31</v>
      </c>
      <c r="B7" s="2" t="s">
        <v>38</v>
      </c>
      <c r="C7" s="38" t="s">
        <v>37</v>
      </c>
      <c r="D7" s="43">
        <v>28500</v>
      </c>
      <c r="E7" s="2" t="s">
        <v>53</v>
      </c>
    </row>
    <row r="8" spans="1:5" ht="18" customHeight="1" x14ac:dyDescent="0.3">
      <c r="A8" s="2" t="s">
        <v>41</v>
      </c>
      <c r="B8" s="2" t="s">
        <v>40</v>
      </c>
      <c r="C8" s="38" t="s">
        <v>37</v>
      </c>
      <c r="D8" s="43">
        <v>24000</v>
      </c>
      <c r="E8" s="2" t="s">
        <v>53</v>
      </c>
    </row>
    <row r="9" spans="1:5" ht="18" customHeight="1" x14ac:dyDescent="0.3">
      <c r="A9" s="2" t="s">
        <v>39</v>
      </c>
      <c r="B9" s="2" t="s">
        <v>38</v>
      </c>
      <c r="C9" s="38" t="s">
        <v>37</v>
      </c>
      <c r="D9" s="43">
        <v>27000</v>
      </c>
      <c r="E9" s="2" t="s">
        <v>53</v>
      </c>
    </row>
    <row r="10" spans="1:5" ht="18" customHeight="1" x14ac:dyDescent="0.3">
      <c r="A10" s="2" t="s">
        <v>34</v>
      </c>
      <c r="B10" s="2" t="s">
        <v>38</v>
      </c>
      <c r="C10" s="38" t="s">
        <v>37</v>
      </c>
      <c r="D10" s="43">
        <v>28500</v>
      </c>
      <c r="E10" s="2" t="s">
        <v>53</v>
      </c>
    </row>
    <row r="11" spans="1:5" ht="18" customHeight="1" x14ac:dyDescent="0.3">
      <c r="A11" s="61" t="s">
        <v>52</v>
      </c>
      <c r="B11" s="61"/>
      <c r="C11" s="61"/>
      <c r="D11" s="61"/>
      <c r="E11" s="61"/>
    </row>
    <row r="12" spans="1:5" ht="18" customHeight="1" x14ac:dyDescent="0.3">
      <c r="A12" s="41" t="s">
        <v>36</v>
      </c>
      <c r="B12" s="2"/>
      <c r="C12" s="38"/>
      <c r="D12" s="43"/>
      <c r="E12" s="2"/>
    </row>
    <row r="13" spans="1:5" ht="18" customHeight="1" x14ac:dyDescent="0.3">
      <c r="A13" s="2" t="s">
        <v>47</v>
      </c>
      <c r="B13" s="2"/>
      <c r="C13" s="38" t="s">
        <v>49</v>
      </c>
      <c r="D13" s="43">
        <v>155599</v>
      </c>
      <c r="E13" s="2" t="s">
        <v>50</v>
      </c>
    </row>
    <row r="14" spans="1:5" ht="18" customHeight="1" x14ac:dyDescent="0.3">
      <c r="A14" s="2" t="s">
        <v>48</v>
      </c>
      <c r="B14" s="2"/>
      <c r="C14" s="38" t="s">
        <v>49</v>
      </c>
      <c r="D14" s="43">
        <v>130264</v>
      </c>
      <c r="E14" s="2" t="s">
        <v>50</v>
      </c>
    </row>
    <row r="15" spans="1:5" ht="17.100000000000001" customHeight="1" x14ac:dyDescent="0.3">
      <c r="A15" s="35"/>
      <c r="B15" s="35"/>
      <c r="C15" s="37"/>
      <c r="D15" s="36"/>
      <c r="E15" s="35"/>
    </row>
    <row r="16" spans="1:5" ht="17.100000000000001" customHeight="1" x14ac:dyDescent="0.3">
      <c r="A16" s="35"/>
      <c r="B16" s="35"/>
      <c r="C16" s="37"/>
      <c r="D16" s="36"/>
      <c r="E16" s="35"/>
    </row>
    <row r="17" spans="1:5" ht="17.100000000000001" customHeight="1" x14ac:dyDescent="0.3">
      <c r="A17" s="35"/>
      <c r="B17" s="35"/>
      <c r="C17" s="37"/>
      <c r="D17" s="36"/>
      <c r="E17" s="35"/>
    </row>
    <row r="18" spans="1:5" ht="17.100000000000001" customHeight="1" x14ac:dyDescent="0.3">
      <c r="A18" s="35"/>
      <c r="B18" s="35"/>
      <c r="C18" s="37"/>
      <c r="D18" s="36"/>
      <c r="E18" s="35"/>
    </row>
    <row r="19" spans="1:5" ht="17.100000000000001" customHeight="1" x14ac:dyDescent="0.3">
      <c r="A19" s="35"/>
      <c r="B19" s="35"/>
      <c r="C19" s="37"/>
      <c r="D19" s="36"/>
      <c r="E19" s="35"/>
    </row>
    <row r="20" spans="1:5" ht="17.100000000000001" customHeight="1" x14ac:dyDescent="0.3">
      <c r="A20" s="35"/>
      <c r="B20" s="35"/>
      <c r="C20" s="37"/>
      <c r="D20" s="36"/>
      <c r="E20" s="35"/>
    </row>
    <row r="21" spans="1:5" ht="17.100000000000001" customHeight="1" x14ac:dyDescent="0.3">
      <c r="A21" s="35"/>
      <c r="B21" s="35"/>
      <c r="C21" s="37"/>
      <c r="D21" s="36"/>
      <c r="E21" s="35"/>
    </row>
    <row r="22" spans="1:5" ht="17.100000000000001" customHeight="1" x14ac:dyDescent="0.3">
      <c r="A22" s="35"/>
      <c r="B22" s="35"/>
      <c r="C22" s="37"/>
      <c r="D22" s="36"/>
      <c r="E22" s="35"/>
    </row>
    <row r="23" spans="1:5" ht="17.100000000000001" customHeight="1" x14ac:dyDescent="0.3">
      <c r="A23" s="35"/>
      <c r="B23" s="35"/>
      <c r="C23" s="37"/>
      <c r="D23" s="36"/>
      <c r="E23" s="35"/>
    </row>
    <row r="24" spans="1:5" ht="17.100000000000001" customHeight="1" x14ac:dyDescent="0.3">
      <c r="A24" s="35"/>
      <c r="B24" s="35"/>
      <c r="C24" s="37"/>
      <c r="D24" s="36"/>
      <c r="E24" s="35"/>
    </row>
    <row r="25" spans="1:5" ht="17.100000000000001" customHeight="1" x14ac:dyDescent="0.3">
      <c r="A25" s="35"/>
      <c r="B25" s="35"/>
      <c r="C25" s="37"/>
      <c r="D25" s="36"/>
      <c r="E25" s="35"/>
    </row>
    <row r="26" spans="1:5" ht="17.100000000000001" customHeight="1" x14ac:dyDescent="0.3">
      <c r="A26" s="35"/>
      <c r="B26" s="35"/>
      <c r="C26" s="37"/>
      <c r="D26" s="36"/>
      <c r="E26" s="35"/>
    </row>
    <row r="27" spans="1:5" x14ac:dyDescent="0.3">
      <c r="A27" s="35"/>
      <c r="B27" s="35"/>
      <c r="C27" s="37"/>
      <c r="D27" s="36"/>
      <c r="E27" s="35"/>
    </row>
    <row r="28" spans="1:5" x14ac:dyDescent="0.3">
      <c r="A28" s="35"/>
      <c r="B28" s="35"/>
      <c r="C28" s="37"/>
      <c r="D28" s="36"/>
      <c r="E28" s="35"/>
    </row>
    <row r="29" spans="1:5" x14ac:dyDescent="0.3">
      <c r="A29" s="35"/>
      <c r="B29" s="35"/>
      <c r="C29" s="37"/>
      <c r="D29" s="36"/>
      <c r="E29" s="35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오렌지,小</vt:lpstr>
      <vt:lpstr>오렌지,大</vt:lpstr>
      <vt:lpstr>오렌지,고리</vt:lpstr>
      <vt:lpstr>회색,小</vt:lpstr>
      <vt:lpstr>회색,大</vt:lpstr>
      <vt:lpstr>회색,고리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2019-12-30T02:30:41Z</dcterms:modified>
</cp:coreProperties>
</file>